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<sst xmlns="http://schemas.openxmlformats.org/spreadsheetml/2006/main" count="73" uniqueCount="60">
  <si>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</si>
  <si>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</si>
  <si>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</si>
  <si>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</si>
  <si>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</si>
  <si>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</si>
  <si>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</si>
  <si>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</si>
  <si>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</si>
  <si>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</si>
  <si>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</si>
  <si>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</si>
  <si>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</si>
  <si>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</si>
  <si>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</si>
  <si>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</si>
  <si>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</si>
  <si>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</si>
  <si>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</si>
  <si>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</si>
  <si>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</si>
  <si>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</si>
  <si>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 xml:space="preserve"> -</t>
  </si>
  <si>
    <t>Показатель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</si>
  <si>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</si>
  <si>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</si>
  <si>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</si>
  <si>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</si>
  <si>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</si>
  <si>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</si>
  <si>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</si>
  <si>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</si>
  <si>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</si>
  <si>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</si>
  <si>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</si>
  <si>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</si>
  <si>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</si>
  <si>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</si>
  <si>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</si>
  <si>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</si>
  <si>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</si>
  <si>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</si>
  <si>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</si>
  <si>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</si>
  <si>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</si>
  <si>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</si>
  <si>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</si>
  <si>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</si>
  <si>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</si>
  <si>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</si>
  <si>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</si>
  <si>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План текущего ремонта</t>
  </si>
  <si>
    <t>Итого</t>
  </si>
  <si>
    <t>Работы, выполняемые в целях надлежащего содержания систем вентиляции и дымоудаления</t>
  </si>
  <si>
    <t>Текущий ремонт</t>
  </si>
  <si>
    <t>Предложение собственникам помещений в МКД ул. Архангельская дом №3а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</si>
  <si>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3643,8</t>
    </r>
  </si>
  <si>
    <t>0,80 руб/кв.м. х 3643,8</t>
  </si>
  <si>
    <t>19,42 руб/кв.м.  х 3643,8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</si>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</sst>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73" fontId="43" fillId="0" borderId="10" xfId="59" applyFont="1" applyBorder="1" applyAlignment="1">
      <alignment horizontal="center" vertical="center" wrapText="1"/>
    </xf>
    <xf numFmtId="49" fontId="45" fillId="0" borderId="0" xfId="52" applyNumberFormat="1" applyFont="1" applyAlignment="1">
      <alignment horizontal="left" vertical="center"/>
      <protection/>
    </xf>
    <xf numFmtId="0" fontId="45" fillId="0" borderId="0" xfId="52" applyFont="1" applyAlignment="1">
      <alignment vertical="center"/>
      <protection/>
    </xf>
    <xf numFmtId="0" fontId="45" fillId="0" borderId="0" xfId="52" applyFont="1" applyAlignment="1">
      <alignment horizontal="center" vertical="center"/>
      <protection/>
    </xf>
    <xf numFmtId="173" fontId="45" fillId="0" borderId="0" xfId="59" applyFont="1" applyAlignment="1">
      <alignment horizontal="center" vertical="center"/>
    </xf>
    <xf numFmtId="0" fontId="45" fillId="0" borderId="0" xfId="52" applyFont="1" applyAlignment="1">
      <alignment horizontal="left" vertical="center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0" fontId="45" fillId="0" borderId="0" xfId="52" applyFont="1" applyAlignment="1">
      <alignment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2" fontId="46" fillId="0" borderId="10" xfId="52" applyNumberFormat="1" applyFont="1" applyBorder="1" applyAlignment="1">
      <alignment horizontal="center" vertical="center" wrapText="1"/>
      <protection/>
    </xf>
    <xf numFmtId="173" fontId="46" fillId="0" borderId="10" xfId="59" applyFont="1" applyFill="1" applyBorder="1" applyAlignment="1">
      <alignment horizontal="center" vertical="center" wrapText="1"/>
    </xf>
    <xf numFmtId="2" fontId="45" fillId="0" borderId="10" xfId="52" applyNumberFormat="1" applyFont="1" applyBorder="1" applyAlignment="1">
      <alignment vertical="center" wrapText="1"/>
      <protection/>
    </xf>
    <xf numFmtId="0" fontId="46" fillId="0" borderId="10" xfId="52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left" vertical="center" wrapText="1"/>
      <protection/>
    </xf>
    <xf numFmtId="49" fontId="24" fillId="0" borderId="10" xfId="52" applyNumberFormat="1" applyFont="1" applyBorder="1" applyAlignment="1">
      <alignment horizontal="left" vertical="center" wrapText="1"/>
      <protection/>
    </xf>
    <xf numFmtId="0" fontId="46" fillId="0" borderId="10" xfId="52" applyFont="1" applyBorder="1" applyAlignment="1">
      <alignment vertical="center"/>
      <protection/>
    </xf>
    <xf numFmtId="0" fontId="24" fillId="0" borderId="10" xfId="52" applyFont="1" applyBorder="1" applyAlignment="1">
      <alignment vertical="center" wrapText="1"/>
      <protection/>
    </xf>
    <xf numFmtId="173" fontId="46" fillId="0" borderId="10" xfId="59" applyFont="1" applyBorder="1" applyAlignment="1">
      <alignment horizontal="center" vertical="center" wrapText="1"/>
    </xf>
    <xf numFmtId="0" fontId="46" fillId="0" borderId="10" xfId="52" applyFont="1" applyBorder="1" applyAlignment="1">
      <alignment vertical="center" wrapText="1"/>
      <protection/>
    </xf>
    <xf numFmtId="49" fontId="45" fillId="0" borderId="0" xfId="52" applyNumberFormat="1" applyFont="1" applyAlignment="1">
      <alignment horizontal="center" vertical="center" wrapText="1"/>
      <protection/>
    </xf>
    <xf numFmtId="0" fontId="45" fillId="0" borderId="0" xfId="52" applyFont="1" applyAlignment="1">
      <alignment horizontal="left" vertical="center" wrapText="1"/>
      <protection/>
    </xf>
    <xf numFmtId="0" fontId="45" fillId="0" borderId="0" xfId="52" applyFont="1" applyAlignment="1">
      <alignment horizontal="center" vertical="center" wrapText="1"/>
      <protection/>
    </xf>
    <xf numFmtId="173" fontId="45" fillId="0" borderId="0" xfId="59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7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28125" style="0" bestFit="1" customWidth="1"/>
  </cols>
  <sheetData>
    <row r="1" spans="1:11" s="9" customFormat="1" ht="21">
      <c r="A1" s="39" t="s">
        <v>55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21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18</v>
      </c>
      <c r="E7" s="6"/>
      <c r="F7" s="5" t="s">
        <v>8</v>
      </c>
      <c r="G7" s="5" t="s">
        <v>23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56</v>
      </c>
      <c r="D8" s="12">
        <f>1.57*G9</f>
        <v>5720.7660000000005</v>
      </c>
      <c r="E8" s="6"/>
      <c r="F8" s="7" t="s">
        <v>10</v>
      </c>
      <c r="G8" s="12">
        <f>D11</f>
        <v>79398.402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58</v>
      </c>
      <c r="D9" s="12">
        <f>19.42*G9</f>
        <v>70762.596</v>
      </c>
      <c r="E9" s="6"/>
      <c r="F9" s="7" t="s">
        <v>15</v>
      </c>
      <c r="G9" s="5">
        <v>3643.8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54</v>
      </c>
      <c r="C10" s="5" t="s">
        <v>57</v>
      </c>
      <c r="D10" s="12">
        <f>0.8*G9</f>
        <v>2915.0400000000004</v>
      </c>
      <c r="E10" s="6"/>
      <c r="F10" s="7" t="s">
        <v>19</v>
      </c>
      <c r="G10" s="5">
        <f>G8/G9</f>
        <v>21.79</v>
      </c>
      <c r="H10" s="6"/>
      <c r="I10" s="2"/>
      <c r="J10" s="2"/>
      <c r="K10" s="2"/>
      <c r="L10" s="2"/>
      <c r="M10" s="2"/>
      <c r="N10" s="1"/>
    </row>
    <row r="11" spans="1:14" ht="24" customHeight="1">
      <c r="A11" s="5">
        <v>4</v>
      </c>
      <c r="B11" s="7" t="s">
        <v>20</v>
      </c>
      <c r="C11" s="5"/>
      <c r="D11" s="12">
        <f>SUM(D8:D10)</f>
        <v>79398.402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5:14" ht="20.25" customHeight="1">
      <c r="E12" s="11"/>
      <c r="F12" s="11"/>
      <c r="G12" s="6"/>
      <c r="H12" s="10"/>
      <c r="I12" s="2"/>
      <c r="J12" s="2"/>
      <c r="K12" s="2"/>
      <c r="L12" s="2"/>
      <c r="M12" s="2"/>
      <c r="N12" s="1"/>
    </row>
    <row r="13" spans="1:14" ht="18.75">
      <c r="A13" s="10" t="s">
        <v>22</v>
      </c>
      <c r="B13" s="40" t="s">
        <v>59</v>
      </c>
      <c r="C13" s="40"/>
      <c r="D13" s="40"/>
      <c r="E13" s="6"/>
      <c r="F13" s="2"/>
      <c r="G13" s="2"/>
      <c r="H13" s="6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2"/>
      <c r="F14" s="2"/>
      <c r="G14" s="2"/>
      <c r="H14" s="2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1"/>
      <c r="G23" s="1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H26" s="1"/>
      <c r="I26" s="1"/>
      <c r="J26" s="1"/>
      <c r="K26" s="1"/>
      <c r="L26" s="1"/>
      <c r="M26" s="1"/>
      <c r="N26" s="1"/>
    </row>
    <row r="27" spans="1:4" ht="15">
      <c r="A27" s="1"/>
      <c r="B27" s="1"/>
      <c r="C27" s="1"/>
      <c r="D27" s="1"/>
    </row>
  </sheetData>
  <sheetProtection/>
  <mergeCells count="3">
    <mergeCell ref="A1:G1"/>
    <mergeCell ref="A2:G2"/>
    <mergeCell ref="B13:D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D19" sqref="D19"/>
    </sheetView>
  </sheetViews>
  <sheetFormatPr defaultColWidth="8.8515625" defaultRowHeight="15"/>
  <cols>
    <col min="1" max="1" width="7.57421875" style="35" customWidth="1"/>
    <col min="2" max="2" width="88.7109375" style="36" customWidth="1"/>
    <col min="3" max="3" width="18.8515625" style="37" customWidth="1"/>
    <col min="4" max="4" width="20.57421875" style="38" bestFit="1" customWidth="1"/>
    <col min="5" max="5" width="36.57421875" style="21" customWidth="1"/>
    <col min="6" max="16384" width="8.8515625" style="21" customWidth="1"/>
  </cols>
  <sheetData>
    <row r="1" spans="1:4" s="14" customFormat="1" ht="15.75">
      <c r="A1" s="13" t="s">
        <v>24</v>
      </c>
      <c r="C1" s="15"/>
      <c r="D1" s="16"/>
    </row>
    <row r="2" spans="1:11" s="14" customFormat="1" ht="15.75">
      <c r="A2" s="13" t="s">
        <v>14</v>
      </c>
      <c r="B2" s="17"/>
      <c r="C2" s="15"/>
      <c r="D2" s="16"/>
      <c r="E2" s="17"/>
      <c r="F2" s="17"/>
      <c r="G2" s="17"/>
      <c r="H2" s="17"/>
      <c r="I2" s="17"/>
      <c r="J2" s="17"/>
      <c r="K2" s="17"/>
    </row>
    <row r="3" spans="1:11" s="14" customFormat="1" ht="15.75">
      <c r="A3" s="13"/>
      <c r="B3" s="17"/>
      <c r="C3" s="15"/>
      <c r="D3" s="16"/>
      <c r="E3" s="17"/>
      <c r="F3" s="17"/>
      <c r="G3" s="17"/>
      <c r="H3" s="17"/>
      <c r="I3" s="17"/>
      <c r="J3" s="17"/>
      <c r="K3" s="17"/>
    </row>
    <row r="4" spans="1:5" ht="63">
      <c r="A4" s="18" t="s">
        <v>11</v>
      </c>
      <c r="B4" s="19" t="s">
        <v>12</v>
      </c>
      <c r="C4" s="19" t="s">
        <v>25</v>
      </c>
      <c r="D4" s="41" t="s">
        <v>18</v>
      </c>
      <c r="E4" s="19" t="s">
        <v>16</v>
      </c>
    </row>
    <row r="5" spans="1:5" ht="31.5">
      <c r="A5" s="22">
        <v>1</v>
      </c>
      <c r="B5" s="23" t="s">
        <v>26</v>
      </c>
      <c r="C5" s="24">
        <v>0.5700000000000001</v>
      </c>
      <c r="D5" s="25">
        <f>C5*Расчет!$G$9</f>
        <v>2076.9660000000003</v>
      </c>
      <c r="E5" s="26" t="s">
        <v>17</v>
      </c>
    </row>
    <row r="6" spans="1:5" ht="31.5">
      <c r="A6" s="22">
        <v>2</v>
      </c>
      <c r="B6" s="27" t="s">
        <v>27</v>
      </c>
      <c r="C6" s="24">
        <v>9.51</v>
      </c>
      <c r="D6" s="25">
        <f>C6*Расчет!$G$9</f>
        <v>34652.538</v>
      </c>
      <c r="E6" s="26" t="s">
        <v>17</v>
      </c>
    </row>
    <row r="7" spans="1:5" ht="31.5">
      <c r="A7" s="18" t="s">
        <v>28</v>
      </c>
      <c r="B7" s="28" t="s">
        <v>29</v>
      </c>
      <c r="C7" s="19">
        <v>2.13</v>
      </c>
      <c r="D7" s="20">
        <f>C7*Расчет!$G$9</f>
        <v>7761.294</v>
      </c>
      <c r="E7" s="26" t="s">
        <v>17</v>
      </c>
    </row>
    <row r="8" spans="1:5" ht="31.5">
      <c r="A8" s="18" t="s">
        <v>30</v>
      </c>
      <c r="B8" s="28" t="s">
        <v>53</v>
      </c>
      <c r="C8" s="19">
        <v>0.24</v>
      </c>
      <c r="D8" s="20">
        <f>C8*Расчет!$G$9</f>
        <v>874.5120000000001</v>
      </c>
      <c r="E8" s="26" t="s">
        <v>17</v>
      </c>
    </row>
    <row r="9" spans="1:5" ht="31.5">
      <c r="A9" s="18" t="s">
        <v>31</v>
      </c>
      <c r="B9" s="29" t="s">
        <v>32</v>
      </c>
      <c r="C9" s="19">
        <v>3.81</v>
      </c>
      <c r="D9" s="20">
        <f>C9*Расчет!$G$9</f>
        <v>13882.878</v>
      </c>
      <c r="E9" s="26" t="s">
        <v>17</v>
      </c>
    </row>
    <row r="10" spans="1:5" ht="31.5">
      <c r="A10" s="18" t="s">
        <v>33</v>
      </c>
      <c r="B10" s="28" t="s">
        <v>34</v>
      </c>
      <c r="C10" s="19">
        <v>0.39</v>
      </c>
      <c r="D10" s="20">
        <f>C10*Расчет!$G$9</f>
        <v>1421.082</v>
      </c>
      <c r="E10" s="26" t="s">
        <v>17</v>
      </c>
    </row>
    <row r="11" spans="1:5" ht="31.5">
      <c r="A11" s="18" t="s">
        <v>35</v>
      </c>
      <c r="B11" s="28" t="s">
        <v>36</v>
      </c>
      <c r="C11" s="19">
        <v>2.94</v>
      </c>
      <c r="D11" s="20">
        <f>C11*Расчет!$G$9</f>
        <v>10712.772</v>
      </c>
      <c r="E11" s="26" t="s">
        <v>17</v>
      </c>
    </row>
    <row r="12" spans="1:5" ht="31.5">
      <c r="A12" s="22" t="s">
        <v>37</v>
      </c>
      <c r="B12" s="30" t="s">
        <v>38</v>
      </c>
      <c r="C12" s="24">
        <v>9.339999999999998</v>
      </c>
      <c r="D12" s="25">
        <f>C12*Расчет!$G$9</f>
        <v>34033.092</v>
      </c>
      <c r="E12" s="26" t="s">
        <v>17</v>
      </c>
    </row>
    <row r="13" spans="1:5" ht="31.5">
      <c r="A13" s="18" t="s">
        <v>39</v>
      </c>
      <c r="B13" s="28" t="s">
        <v>13</v>
      </c>
      <c r="C13" s="19">
        <v>3.66</v>
      </c>
      <c r="D13" s="20">
        <f>C13*Расчет!$G$9</f>
        <v>13336.308</v>
      </c>
      <c r="E13" s="26" t="s">
        <v>17</v>
      </c>
    </row>
    <row r="14" spans="1:5" ht="47.25">
      <c r="A14" s="18" t="s">
        <v>40</v>
      </c>
      <c r="B14" s="28" t="s">
        <v>41</v>
      </c>
      <c r="C14" s="19">
        <v>4.449999999999999</v>
      </c>
      <c r="D14" s="20">
        <f>C14*Расчет!$G$9</f>
        <v>16214.909999999998</v>
      </c>
      <c r="E14" s="26" t="s">
        <v>17</v>
      </c>
    </row>
    <row r="15" spans="1:5" ht="31.5">
      <c r="A15" s="18" t="s">
        <v>42</v>
      </c>
      <c r="B15" s="28" t="s">
        <v>43</v>
      </c>
      <c r="C15" s="19">
        <v>0.2</v>
      </c>
      <c r="D15" s="20">
        <f>C15*Расчет!$G$9</f>
        <v>728.7600000000001</v>
      </c>
      <c r="E15" s="26" t="s">
        <v>17</v>
      </c>
    </row>
    <row r="16" spans="1:5" ht="31.5">
      <c r="A16" s="18" t="s">
        <v>44</v>
      </c>
      <c r="B16" s="29" t="s">
        <v>45</v>
      </c>
      <c r="C16" s="19">
        <v>1.03</v>
      </c>
      <c r="D16" s="20">
        <f>C16*Расчет!$G$9</f>
        <v>3753.1140000000005</v>
      </c>
      <c r="E16" s="26" t="s">
        <v>17</v>
      </c>
    </row>
    <row r="17" spans="1:5" ht="31.5">
      <c r="A17" s="22" t="s">
        <v>46</v>
      </c>
      <c r="B17" s="31" t="s">
        <v>47</v>
      </c>
      <c r="C17" s="24">
        <v>1.57</v>
      </c>
      <c r="D17" s="25">
        <f>C17*Расчет!$G$9</f>
        <v>5720.7660000000005</v>
      </c>
      <c r="E17" s="26" t="s">
        <v>48</v>
      </c>
    </row>
    <row r="18" spans="1:5" ht="22.5" customHeight="1">
      <c r="A18" s="22" t="s">
        <v>49</v>
      </c>
      <c r="B18" s="32" t="s">
        <v>50</v>
      </c>
      <c r="C18" s="24">
        <v>0.8</v>
      </c>
      <c r="D18" s="25">
        <f>C18*Расчет!$G$9</f>
        <v>2915.0400000000004</v>
      </c>
      <c r="E18" s="26" t="s">
        <v>51</v>
      </c>
    </row>
    <row r="19" spans="1:5" ht="25.5" customHeight="1">
      <c r="A19" s="22"/>
      <c r="B19" s="27" t="s">
        <v>52</v>
      </c>
      <c r="C19" s="24">
        <v>21.79</v>
      </c>
      <c r="D19" s="33">
        <f>D5+D6+D12+D17+D18</f>
        <v>79398.40199999999</v>
      </c>
      <c r="E19" s="3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2023-05-15T06:48:49Z</dcterms:modified>
  <cp:category/>
  <cp:version/>
  <cp:contentType/>
  <cp:contentStatus/>
</cp:coreProperties>
</file>